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nutreco1-my.sharepoint.com/personal/r_caudet_nutreco_com/Documents/Documents/"/>
    </mc:Choice>
  </mc:AlternateContent>
  <xr:revisionPtr revIDLastSave="0" documentId="8_{565237BF-A8BD-42C9-9F7A-CCBB4AC3B5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% Puesta" sheetId="1" r:id="rId1"/>
    <sheet name="Masa Huev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C7" i="2" s="1"/>
  <c r="C8" i="2" s="1"/>
  <c r="C9" i="2" s="1"/>
  <c r="C10" i="2" s="1"/>
  <c r="C11" i="2" s="1"/>
  <c r="C12" i="2" s="1"/>
  <c r="C13" i="2" s="1"/>
  <c r="C14" i="2" s="1"/>
  <c r="C6" i="1"/>
  <c r="C7" i="1" l="1"/>
  <c r="C8" i="1" s="1"/>
  <c r="C9" i="1" s="1"/>
  <c r="C10" i="1" s="1"/>
  <c r="C11" i="1" s="1"/>
  <c r="C12" i="1" s="1"/>
  <c r="C13" i="1" s="1"/>
  <c r="C14" i="1" s="1"/>
  <c r="F5" i="2"/>
  <c r="F6" i="2" l="1"/>
  <c r="F7" i="2" s="1"/>
  <c r="F8" i="2" s="1"/>
  <c r="F9" i="2" s="1"/>
  <c r="F10" i="2" s="1"/>
  <c r="F11" i="2" s="1"/>
  <c r="F12" i="2" s="1"/>
  <c r="F13" i="2" s="1"/>
  <c r="F14" i="2" s="1"/>
  <c r="F5" i="1"/>
  <c r="F15" i="2" l="1"/>
  <c r="F6" i="1"/>
  <c r="F7" i="1" s="1"/>
  <c r="F8" i="1" s="1"/>
  <c r="F9" i="1" s="1"/>
  <c r="F10" i="1" s="1"/>
  <c r="F11" i="1" s="1"/>
  <c r="F12" i="1" s="1"/>
  <c r="F13" i="1" s="1"/>
  <c r="F14" i="1" s="1"/>
  <c r="F15" i="1" l="1"/>
  <c r="E15" i="2"/>
  <c r="I6" i="2" s="1"/>
  <c r="D15" i="2"/>
  <c r="I5" i="2" s="1"/>
  <c r="E15" i="1"/>
  <c r="I6" i="1" s="1"/>
  <c r="D15" i="1"/>
  <c r="I8" i="1" s="1"/>
  <c r="J8" i="1" s="1"/>
  <c r="I7" i="2" l="1"/>
  <c r="I8" i="2"/>
  <c r="J8" i="2" s="1"/>
  <c r="I5" i="1"/>
  <c r="I7" i="1" s="1"/>
</calcChain>
</file>

<file path=xl/sharedStrings.xml><?xml version="1.0" encoding="utf-8"?>
<sst xmlns="http://schemas.openxmlformats.org/spreadsheetml/2006/main" count="50" uniqueCount="37">
  <si>
    <t>Indicador de la Persistencia del Pico de Puesta (IPPP)</t>
  </si>
  <si>
    <t>Semanas</t>
  </si>
  <si>
    <t>% Puesta Real</t>
  </si>
  <si>
    <t>% Puesta Estandar</t>
  </si>
  <si>
    <t>Semana 1(*)</t>
  </si>
  <si>
    <t xml:space="preserve">IPPP Real </t>
  </si>
  <si>
    <t>Semana 2</t>
  </si>
  <si>
    <t>IPPP Estándar</t>
  </si>
  <si>
    <t>Semana 3</t>
  </si>
  <si>
    <t>Persistencia Pico Puesta:</t>
  </si>
  <si>
    <t>Semana 4</t>
  </si>
  <si>
    <t>Semana 5</t>
  </si>
  <si>
    <t>Semana 6</t>
  </si>
  <si>
    <r>
      <rPr>
        <b/>
        <sz val="11"/>
        <color theme="1"/>
        <rFont val="Calibri"/>
        <family val="2"/>
        <scheme val="minor"/>
      </rPr>
      <t>Persistencia Óptima:</t>
    </r>
    <r>
      <rPr>
        <sz val="11"/>
        <color theme="1"/>
        <rFont val="Calibri"/>
        <family val="2"/>
        <scheme val="minor"/>
      </rPr>
      <t xml:space="preserve"> Caida de puesta promedio en el periodo inferior a 0.7 %</t>
    </r>
  </si>
  <si>
    <t>Semana 7</t>
  </si>
  <si>
    <r>
      <rPr>
        <b/>
        <sz val="11"/>
        <color theme="1"/>
        <rFont val="Calibri"/>
        <family val="2"/>
        <scheme val="minor"/>
      </rPr>
      <t>Persistencia Media</t>
    </r>
    <r>
      <rPr>
        <sz val="11"/>
        <color theme="1"/>
        <rFont val="Calibri"/>
        <family val="2"/>
        <scheme val="minor"/>
      </rPr>
      <t xml:space="preserve">: Caida de puesta promedio en el periodo entre 0.8% y 1.3% </t>
    </r>
  </si>
  <si>
    <t>Semana 8</t>
  </si>
  <si>
    <r>
      <rPr>
        <b/>
        <sz val="11"/>
        <color theme="1"/>
        <rFont val="Calibri"/>
        <family val="2"/>
        <scheme val="minor"/>
      </rPr>
      <t>Persistencia Baja:</t>
    </r>
    <r>
      <rPr>
        <sz val="11"/>
        <color theme="1"/>
        <rFont val="Calibri"/>
        <family val="2"/>
        <scheme val="minor"/>
      </rPr>
      <t xml:space="preserve"> Caida de puesta promedio en el periodo superior a 1.3 %</t>
    </r>
  </si>
  <si>
    <t>Semana 9</t>
  </si>
  <si>
    <t>Semana 10</t>
  </si>
  <si>
    <t>IPPP</t>
  </si>
  <si>
    <t>(*) Se corresponde con la semana que el lote ha alcanzado el maximo % puesta</t>
  </si>
  <si>
    <t>Indicador de la Persistencia del Pico de Masa de Huevo (IPPM)</t>
  </si>
  <si>
    <t xml:space="preserve">IPPM Real </t>
  </si>
  <si>
    <t xml:space="preserve">IPPM Standar </t>
  </si>
  <si>
    <r>
      <rPr>
        <b/>
        <sz val="11"/>
        <color theme="1"/>
        <rFont val="Calibri"/>
        <family val="2"/>
        <scheme val="minor"/>
      </rPr>
      <t>Persistencia Media</t>
    </r>
    <r>
      <rPr>
        <sz val="11"/>
        <color theme="1"/>
        <rFont val="Calibri"/>
        <family val="2"/>
        <scheme val="minor"/>
      </rPr>
      <t>: Caida de Masa de huevo diaria promedio en el periodo entre 0.3 gr. y 0.6 gr</t>
    </r>
  </si>
  <si>
    <r>
      <rPr>
        <b/>
        <sz val="11"/>
        <color theme="1"/>
        <rFont val="Calibri"/>
        <family val="2"/>
        <scheme val="minor"/>
      </rPr>
      <t>Persistencia Baja:</t>
    </r>
    <r>
      <rPr>
        <sz val="11"/>
        <color theme="1"/>
        <rFont val="Calibri"/>
        <family val="2"/>
        <scheme val="minor"/>
      </rPr>
      <t xml:space="preserve"> Caida de Masa de huevo diaria promedio en el periodo superior a 0.6 gr</t>
    </r>
  </si>
  <si>
    <t>(*) Se corresponde con la semana que el lote ha alcanzado el maximo de masa de huevo diaria</t>
  </si>
  <si>
    <t>IPPM Diferencia (%)</t>
  </si>
  <si>
    <t>IPPP Diferencia (%)</t>
  </si>
  <si>
    <r>
      <rPr>
        <b/>
        <sz val="11"/>
        <color theme="1"/>
        <rFont val="Calibri"/>
        <family val="2"/>
        <scheme val="minor"/>
      </rPr>
      <t>Persistencia Óptima:</t>
    </r>
    <r>
      <rPr>
        <sz val="11"/>
        <color theme="1"/>
        <rFont val="Calibri"/>
        <family val="2"/>
        <scheme val="minor"/>
      </rPr>
      <t xml:space="preserve"> Caida de la Masa de huevo diaria promedio en el periodo inferior a 0.30 gr</t>
    </r>
  </si>
  <si>
    <t>Semana de Vida</t>
  </si>
  <si>
    <t>% Puesta óptima estimada</t>
  </si>
  <si>
    <t>Masa Huevo Diaria Real (gr.)</t>
  </si>
  <si>
    <t>Masa Óptima Diaria Estimada del lote (gr.)</t>
  </si>
  <si>
    <t>Masa Huevo Diaria Standar (gr.)</t>
  </si>
  <si>
    <t>Persistencia Pico Masa: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</si>
</sst>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 applyProtection="1"/>
    <xf numFmtId="0" fontId="2" fillId="2" borderId="0" xfId="0" applyFont="1" applyFill="1" applyProtection="1"/>
    <xf numFmtId="0" fontId="0" fillId="2" borderId="0" xfId="0" applyFill="1" applyAlignment="1" applyProtection="1">
      <alignment horizontal="center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indent="1"/>
    </xf>
    <xf numFmtId="0" fontId="0" fillId="2" borderId="3" xfId="0" applyFont="1" applyFill="1" applyBorder="1" applyProtection="1"/>
    <xf numFmtId="0" fontId="0" fillId="2" borderId="0" xfId="0" applyFont="1" applyFill="1" applyProtection="1"/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1" fillId="3" borderId="2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0" xfId="0" applyFill="1"/>
    <xf numFmtId="0" fontId="3" fillId="2" borderId="0" xfId="0" applyFont="1" applyFill="1" applyProtection="1"/>
    <xf numFmtId="2" fontId="1" fillId="3" borderId="2" xfId="0" applyNumberFormat="1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165" fontId="4" fillId="3" borderId="2" xfId="0" applyNumberFormat="1" applyFont="1" applyFill="1" applyBorder="1" applyAlignment="1" applyProtection="1">
      <alignment horizontal="center" vertical="center"/>
    </xf>
    <xf numFmtId="164" fontId="1" fillId="3" borderId="2" xfId="0" applyNumberFormat="1" applyFont="1" applyFill="1" applyBorder="1" applyAlignment="1" applyProtection="1">
      <alignment horizontal="center" vertical="center"/>
    </xf>
    <xf numFmtId="4" fontId="1" fillId="4" borderId="2" xfId="0" applyNumberFormat="1" applyFont="1" applyFill="1" applyBorder="1" applyAlignment="1" applyProtection="1">
      <alignment horizontal="center"/>
    </xf>
    <xf numFmtId="4" fontId="1" fillId="4" borderId="5" xfId="0" applyNumberFormat="1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</xf>
    <xf numFmtId="2" fontId="3" fillId="4" borderId="2" xfId="0" applyNumberFormat="1" applyFont="1" applyFill="1" applyBorder="1" applyAlignment="1" applyProtection="1">
      <alignment horizontal="center"/>
    </xf>
    <xf numFmtId="2" fontId="3" fillId="4" borderId="2" xfId="0" applyNumberFormat="1" applyFont="1" applyFill="1" applyBorder="1" applyAlignment="1" applyProtection="1">
      <alignment horizontal="center" vertical="center"/>
    </xf>
    <xf numFmtId="4" fontId="4" fillId="3" borderId="1" xfId="0" applyNumberFormat="1" applyFont="1" applyFill="1" applyBorder="1" applyAlignment="1" applyProtection="1">
      <alignment horizontal="center"/>
    </xf>
    <xf numFmtId="2" fontId="4" fillId="3" borderId="1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Protection="1"/>
    <xf numFmtId="0" fontId="3" fillId="2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</xf>
    <xf numFmtId="1" fontId="4" fillId="4" borderId="1" xfId="0" applyNumberFormat="1" applyFont="1" applyFill="1" applyBorder="1" applyAlignment="1" applyProtection="1">
      <alignment horizontal="center"/>
    </xf>
    <xf numFmtId="2" fontId="4" fillId="4" borderId="1" xfId="0" applyNumberFormat="1" applyFont="1" applyFill="1" applyBorder="1" applyAlignment="1" applyProtection="1">
      <alignment horizontal="center"/>
    </xf>
    <xf numFmtId="2" fontId="4" fillId="4" borderId="5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Persistencia Pico de 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092825896762905"/>
          <c:y val="0.16650517643627877"/>
          <c:w val="0.87129396325459318"/>
          <c:h val="0.58720654709827935"/>
        </c:manualLayout>
      </c:layout>
      <c:lineChart>
        <c:grouping val="standard"/>
        <c:varyColors val="0"/>
        <c:ser>
          <c:idx val="0"/>
          <c:order val="0"/>
          <c:tx>
            <c:v>Puesta Real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'% Puesta'!$C$5:$C$14</c:f>
            </c:multiLvlStrRef>
          </c:cat>
          <c:val>
            <c:numRef>
              <c:f>'% Puesta'!$D$5:$D$14</c:f>
              <c:numCache>
                <c:formatCode>#,##0.00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C-4D0B-BC62-D1EA5DF31BE5}"/>
            </c:ext>
          </c:extLst>
        </c:ser>
        <c:ser>
          <c:idx val="1"/>
          <c:order val="1"/>
          <c:tx>
            <c:v>Puesta Standar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'% Puesta'!$C$5:$C$14</c:f>
            </c:multiLvlStrRef>
          </c:cat>
          <c:val>
            <c:numRef>
              <c:f>'% Puesta'!$E$5:$E$14</c:f>
              <c:numCache>
                <c:formatCode>#,##0.00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C-4D0B-BC62-D1EA5DF31BE5}"/>
            </c:ext>
          </c:extLst>
        </c:ser>
        <c:ser>
          <c:idx val="2"/>
          <c:order val="2"/>
          <c:tx>
            <c:v>Puesta Optima Estimada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'% Puesta'!$C$5:$C$14</c:f>
            </c:multiLvlStrRef>
          </c:cat>
          <c:val>
            <c:numRef>
              <c:f>'% Puesta'!$F$5:$F$14</c:f>
              <c:numCache>
                <c:formatCode>0.00</c:formatCode>
                <c:ptCount val="10"/>
                <c:pt idx="0" formatCode="#,##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8C-4D0B-BC62-D1EA5DF31BE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11147384"/>
        <c:axId val="329137360"/>
      </c:lineChart>
      <c:catAx>
        <c:axId val="41114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9137360"/>
        <c:crosses val="autoZero"/>
        <c:auto val="1"/>
        <c:lblAlgn val="ctr"/>
        <c:lblOffset val="100"/>
        <c:noMultiLvlLbl val="0"/>
      </c:catAx>
      <c:valAx>
        <c:axId val="329137360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114738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Persistencia</a:t>
            </a:r>
            <a:r>
              <a:rPr lang="es-ES" baseline="0"/>
              <a:t> Masa de Puesta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Masa Huevo Real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'Masa Huevo'!$C$5:$C$14</c:f>
            </c:multiLvlStrRef>
          </c:cat>
          <c:val>
            <c:numRef>
              <c:f>'Masa Huevo'!$D$5:$D$14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2-45D9-8128-BF3FC5F3221D}"/>
            </c:ext>
          </c:extLst>
        </c:ser>
        <c:ser>
          <c:idx val="1"/>
          <c:order val="1"/>
          <c:tx>
            <c:v>Masa Huevo Standar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'Masa Huevo'!$C$5:$C$14</c:f>
            </c:multiLvlStrRef>
          </c:cat>
          <c:val>
            <c:numRef>
              <c:f>'Masa Huevo'!$E$5:$E$14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2-45D9-8128-BF3FC5F3221D}"/>
            </c:ext>
          </c:extLst>
        </c:ser>
        <c:ser>
          <c:idx val="2"/>
          <c:order val="2"/>
          <c:tx>
            <c:v>Masa Optima Estimada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'Masa Huevo'!$C$5:$C$14</c:f>
            </c:multiLvlStrRef>
          </c:cat>
          <c:val>
            <c:numRef>
              <c:f>'Masa Huevo'!$F$5:$F$14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5D9-8128-BF3FC5F3221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0311504"/>
        <c:axId val="734318208"/>
      </c:lineChart>
      <c:catAx>
        <c:axId val="51031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4318208"/>
        <c:crosses val="autoZero"/>
        <c:auto val="1"/>
        <c:lblAlgn val="ctr"/>
        <c:lblOffset val="100"/>
        <c:noMultiLvlLbl val="0"/>
      </c:catAx>
      <c:valAx>
        <c:axId val="73431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31150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1350011</xdr:colOff>
      <xdr:row>0</xdr:row>
      <xdr:rowOff>552628</xdr:rowOff>
    </xdr:from>
    <xdr:to>
      <xdr:col>9</xdr:col>
      <xdr:colOff>114301</xdr:colOff>
      <xdr:row>2</xdr:row>
      <xdr:rowOff>172764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9011" y="552628"/>
          <a:ext cx="1132840" cy="858386"/>
        </a:xfrm>
        <a:prstGeom prst="rect">
          <a:avLst/>
        </a:prstGeom>
      </xdr:spPr>
    </xdr:pic>
    <xdr:clientData/>
  </xdr:twoCellAnchor>
  <xdr:twoCellAnchor editAs="oneCell">
    <xdr:from>
      <xdr:col>1</xdr:col>
      <xdr:colOff>340361</xdr:colOff>
      <xdr:row>0</xdr:row>
      <xdr:rowOff>133350</xdr:rowOff>
    </xdr:from>
    <xdr:to>
      <xdr:col>2</xdr:col>
      <xdr:colOff>659131</xdr:colOff>
      <xdr:row>0</xdr:row>
      <xdr:rowOff>777240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411" y="133350"/>
          <a:ext cx="1080770" cy="643890"/>
        </a:xfrm>
        <a:prstGeom prst="rect">
          <a:avLst/>
        </a:prstGeom>
      </xdr:spPr>
    </xdr:pic>
    <xdr:clientData/>
  </xdr:twoCellAnchor>
  <xdr:twoCellAnchor>
    <xdr:from>
      <xdr:col>6</xdr:col>
      <xdr:colOff>695325</xdr:colOff>
      <xdr:row>14</xdr:row>
      <xdr:rowOff>79375</xdr:rowOff>
    </xdr:from>
    <xdr:to>
      <xdr:col>11</xdr:col>
      <xdr:colOff>279400</xdr:colOff>
      <xdr:row>24</xdr:row>
      <xdr:rowOff>69850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1152877</xdr:colOff>
      <xdr:row>0</xdr:row>
      <xdr:rowOff>472722</xdr:rowOff>
    </xdr:from>
    <xdr:to>
      <xdr:col>9</xdr:col>
      <xdr:colOff>168165</xdr:colOff>
      <xdr:row>3</xdr:row>
      <xdr:rowOff>141721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1877" y="472722"/>
          <a:ext cx="1378899" cy="1044832"/>
        </a:xfrm>
        <a:prstGeom prst="rect">
          <a:avLst/>
        </a:prstGeom>
      </xdr:spPr>
    </xdr:pic>
    <xdr:clientData/>
  </xdr:twoCellAnchor>
  <xdr:twoCellAnchor editAs="oneCell">
    <xdr:from>
      <xdr:col>1</xdr:col>
      <xdr:colOff>218722</xdr:colOff>
      <xdr:row>0</xdr:row>
      <xdr:rowOff>91722</xdr:rowOff>
    </xdr:from>
    <xdr:to>
      <xdr:col>2</xdr:col>
      <xdr:colOff>473992</xdr:colOff>
      <xdr:row>0</xdr:row>
      <xdr:rowOff>735612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78" y="91722"/>
          <a:ext cx="1080770" cy="643890"/>
        </a:xfrm>
        <a:prstGeom prst="rect">
          <a:avLst/>
        </a:prstGeom>
      </xdr:spPr>
    </xdr:pic>
    <xdr:clientData/>
  </xdr:twoCellAnchor>
  <xdr:twoCellAnchor>
    <xdr:from>
      <xdr:col>7</xdr:col>
      <xdr:colOff>342195</xdr:colOff>
      <xdr:row>13</xdr:row>
      <xdr:rowOff>155928</xdr:rowOff>
    </xdr:from>
    <xdr:to>
      <xdr:col>12</xdr:col>
      <xdr:colOff>264584</xdr:colOff>
      <xdr:row>28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showGridLines="0" showRowColHeaders="0" tabSelected="1" workbookViewId="0">
      <selection activeCell="C5" sqref="C5"/>
    </sheetView>
  </sheetViews>
  <sheetFormatPr baseColWidth="10" defaultColWidth="10.85546875" defaultRowHeight="15" x14ac:dyDescent="0.25"/>
  <cols>
    <col min="1" max="1" width="5.7109375" style="12" customWidth="1"/>
    <col min="2" max="3" width="10.85546875" style="12"/>
    <col min="4" max="4" width="16.85546875" style="12" customWidth="1"/>
    <col min="5" max="5" width="19.5703125" style="12" customWidth="1"/>
    <col min="6" max="6" width="21.42578125" style="12" customWidth="1"/>
    <col min="7" max="7" width="10.85546875" style="12"/>
    <col min="8" max="8" width="23" style="12" customWidth="1"/>
    <col min="9" max="16384" width="10.85546875" style="12"/>
  </cols>
  <sheetData>
    <row r="1" spans="1:12" ht="74.099999999999994" customHeight="1" x14ac:dyDescent="0.25"/>
    <row r="2" spans="1:12" ht="23.25" x14ac:dyDescent="0.35">
      <c r="A2" s="1"/>
      <c r="B2" s="2" t="s">
        <v>0</v>
      </c>
      <c r="C2" s="2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30.75" thickBot="1" x14ac:dyDescent="0.3">
      <c r="A4" s="1"/>
      <c r="B4" s="25" t="s">
        <v>1</v>
      </c>
      <c r="C4" s="27" t="s">
        <v>31</v>
      </c>
      <c r="D4" s="26" t="s">
        <v>2</v>
      </c>
      <c r="E4" s="26" t="s">
        <v>3</v>
      </c>
      <c r="F4" s="28" t="s">
        <v>32</v>
      </c>
      <c r="G4" s="1"/>
      <c r="H4" s="1"/>
      <c r="I4" s="1"/>
      <c r="J4" s="1"/>
      <c r="K4" s="1"/>
      <c r="L4" s="1"/>
    </row>
    <row r="5" spans="1:12" ht="15.75" thickBot="1" x14ac:dyDescent="0.3">
      <c r="A5" s="1"/>
      <c r="B5" s="25" t="s">
        <v>4</v>
      </c>
      <c r="C5" s="29"/>
      <c r="D5" s="4"/>
      <c r="E5" s="4"/>
      <c r="F5" s="23" t="str">
        <f>IF(D5="","",D5)</f>
        <v/>
      </c>
      <c r="G5" s="1"/>
      <c r="H5" s="1" t="s">
        <v>5</v>
      </c>
      <c r="I5" s="14">
        <f>D15</f>
        <v>0</v>
      </c>
      <c r="J5" s="1"/>
      <c r="K5" s="1"/>
      <c r="L5" s="1"/>
    </row>
    <row r="6" spans="1:12" ht="15.75" thickBot="1" x14ac:dyDescent="0.3">
      <c r="A6" s="1"/>
      <c r="B6" s="25" t="s">
        <v>6</v>
      </c>
      <c r="C6" s="30" t="str">
        <f>IF(C5="","",C5+1)</f>
        <v/>
      </c>
      <c r="D6" s="4"/>
      <c r="E6" s="4"/>
      <c r="F6" s="24" t="str">
        <f>IF(F5="","",F5-0.07)</f>
        <v/>
      </c>
      <c r="G6" s="1"/>
      <c r="H6" s="1" t="s">
        <v>7</v>
      </c>
      <c r="I6" s="15">
        <f>E15</f>
        <v>0</v>
      </c>
      <c r="J6" s="1"/>
      <c r="K6" s="1"/>
      <c r="L6" s="1"/>
    </row>
    <row r="7" spans="1:12" ht="15.75" thickBot="1" x14ac:dyDescent="0.3">
      <c r="A7" s="1"/>
      <c r="B7" s="25" t="s">
        <v>8</v>
      </c>
      <c r="C7" s="30" t="str">
        <f>IF(C6="","",C6+1)</f>
        <v/>
      </c>
      <c r="D7" s="4"/>
      <c r="E7" s="4"/>
      <c r="F7" s="24" t="str">
        <f t="shared" ref="F7:F14" si="0">IF(F6="","",F6-0.07)</f>
        <v/>
      </c>
      <c r="G7" s="1"/>
      <c r="H7" s="13" t="s">
        <v>29</v>
      </c>
      <c r="I7" s="16">
        <f>I5-I6</f>
        <v>0</v>
      </c>
      <c r="J7" s="1"/>
      <c r="K7" s="1"/>
      <c r="L7" s="1"/>
    </row>
    <row r="8" spans="1:12" ht="15.75" thickBot="1" x14ac:dyDescent="0.3">
      <c r="A8" s="1"/>
      <c r="B8" s="25" t="s">
        <v>10</v>
      </c>
      <c r="C8" s="30" t="str">
        <f t="shared" ref="C7:C14" si="1">IF(C7="","",C7+1)</f>
        <v/>
      </c>
      <c r="D8" s="4"/>
      <c r="E8" s="4"/>
      <c r="F8" s="24" t="str">
        <f t="shared" si="0"/>
        <v/>
      </c>
      <c r="G8" s="1"/>
      <c r="H8" s="1" t="s">
        <v>9</v>
      </c>
      <c r="I8" s="17">
        <f>(D5-D15)/100</f>
        <v>0</v>
      </c>
      <c r="J8" s="5" t="str">
        <f>IF(ISBLANK(D5),"",IF(I8&lt;0.8%,"Óptima",IF(I8&lt;=1.3%,"Media",IF(I8&gt;1.3%,"Baja",""))))</f>
        <v/>
      </c>
      <c r="K8" s="1"/>
      <c r="L8" s="1"/>
    </row>
    <row r="9" spans="1:12" x14ac:dyDescent="0.25">
      <c r="A9" s="1"/>
      <c r="B9" s="25" t="s">
        <v>11</v>
      </c>
      <c r="C9" s="30" t="str">
        <f t="shared" si="1"/>
        <v/>
      </c>
      <c r="D9" s="4"/>
      <c r="E9" s="4"/>
      <c r="F9" s="24" t="str">
        <f t="shared" si="0"/>
        <v/>
      </c>
      <c r="G9" s="1"/>
      <c r="H9" s="1"/>
      <c r="I9" s="1"/>
      <c r="J9" s="1"/>
      <c r="K9" s="1"/>
      <c r="L9" s="1"/>
    </row>
    <row r="10" spans="1:12" x14ac:dyDescent="0.25">
      <c r="A10" s="1"/>
      <c r="B10" s="25" t="s">
        <v>12</v>
      </c>
      <c r="C10" s="30" t="str">
        <f t="shared" si="1"/>
        <v/>
      </c>
      <c r="D10" s="4"/>
      <c r="E10" s="4"/>
      <c r="F10" s="24" t="str">
        <f t="shared" si="0"/>
        <v/>
      </c>
      <c r="G10" s="1"/>
      <c r="H10" s="1"/>
      <c r="I10" s="1"/>
      <c r="J10" s="1"/>
      <c r="K10" s="1"/>
      <c r="L10" s="1"/>
    </row>
    <row r="11" spans="1:12" x14ac:dyDescent="0.25">
      <c r="A11" s="1"/>
      <c r="B11" s="25" t="s">
        <v>14</v>
      </c>
      <c r="C11" s="30" t="str">
        <f t="shared" si="1"/>
        <v/>
      </c>
      <c r="D11" s="4"/>
      <c r="E11" s="4"/>
      <c r="F11" s="24" t="str">
        <f t="shared" si="0"/>
        <v/>
      </c>
      <c r="G11" s="1"/>
      <c r="H11" s="6" t="s">
        <v>13</v>
      </c>
      <c r="I11" s="7"/>
      <c r="J11" s="1"/>
      <c r="K11" s="1"/>
      <c r="L11" s="1"/>
    </row>
    <row r="12" spans="1:12" x14ac:dyDescent="0.25">
      <c r="A12" s="1"/>
      <c r="B12" s="25" t="s">
        <v>16</v>
      </c>
      <c r="C12" s="30" t="str">
        <f t="shared" si="1"/>
        <v/>
      </c>
      <c r="D12" s="4"/>
      <c r="E12" s="4"/>
      <c r="F12" s="24" t="str">
        <f t="shared" si="0"/>
        <v/>
      </c>
      <c r="G12" s="1"/>
      <c r="H12" s="6" t="s">
        <v>15</v>
      </c>
      <c r="I12" s="7"/>
      <c r="J12" s="1"/>
      <c r="K12" s="1"/>
      <c r="L12" s="1"/>
    </row>
    <row r="13" spans="1:12" x14ac:dyDescent="0.25">
      <c r="A13" s="1"/>
      <c r="B13" s="25" t="s">
        <v>18</v>
      </c>
      <c r="C13" s="30" t="str">
        <f t="shared" si="1"/>
        <v/>
      </c>
      <c r="D13" s="4"/>
      <c r="E13" s="4"/>
      <c r="F13" s="24" t="str">
        <f t="shared" si="0"/>
        <v/>
      </c>
      <c r="G13" s="1"/>
      <c r="H13" s="6" t="s">
        <v>17</v>
      </c>
      <c r="I13" s="1"/>
      <c r="J13" s="1"/>
      <c r="K13" s="1"/>
      <c r="L13" s="1"/>
    </row>
    <row r="14" spans="1:12" ht="15.75" thickBot="1" x14ac:dyDescent="0.3">
      <c r="A14" s="1"/>
      <c r="B14" s="25" t="s">
        <v>19</v>
      </c>
      <c r="C14" s="30" t="str">
        <f t="shared" si="1"/>
        <v/>
      </c>
      <c r="D14" s="8"/>
      <c r="E14" s="8"/>
      <c r="F14" s="24" t="str">
        <f t="shared" si="0"/>
        <v/>
      </c>
      <c r="G14" s="1"/>
      <c r="H14" s="1"/>
      <c r="I14" s="1"/>
      <c r="J14" s="1"/>
      <c r="K14" s="1"/>
      <c r="L14" s="1"/>
    </row>
    <row r="15" spans="1:12" ht="15.75" thickBot="1" x14ac:dyDescent="0.3">
      <c r="A15" s="1"/>
      <c r="B15" s="26" t="s">
        <v>20</v>
      </c>
      <c r="C15" s="3"/>
      <c r="D15" s="9">
        <f>(D5+D6+D7+D8+D9+D10+D11+D12+D13+D14)/10</f>
        <v>0</v>
      </c>
      <c r="E15" s="9">
        <f>(E5+E6+E7+E8+E9+E10+E11+E12+E13+E14)/10</f>
        <v>0</v>
      </c>
      <c r="F15" s="9" t="str">
        <f>IF(D5="","0.00",(F5+F6+F7+F8+F9+F10+F11+F12+F13+F14)/10)</f>
        <v>0.00</v>
      </c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 t="s">
        <v>21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F18" s="1"/>
      <c r="H18" s="1"/>
      <c r="I18" s="1"/>
      <c r="J18" s="1"/>
    </row>
  </sheetData>
  <sheetProtection algorithmName="SHA-512" hashValue="YpnIN/DQEcEZktHeGl0F+8pwMaVGj2RSqPF0+aAGSdp7xHZkFiS3pNa2jmfZYpistNW6QyuUXeVsevR0tuP6FA==" saltValue="GU7j0DULgrNDi8P/hmqt7g==" spinCount="100000" sheet="1"/>
  <pageMargins left="0.7" right="0.7" top="0.75" bottom="0.75" header="0.3" footer="0.3"/>
  <pageSetup orientation="portrait" horizontalDpi="1200" verticalDpi="1200" r:id="rId1"/>
  <ignoredErrors>
    <ignoredError sqref="F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showGridLines="0" showRowColHeaders="0" zoomScale="90" zoomScaleNormal="90" workbookViewId="0">
      <selection activeCell="C5" sqref="C5"/>
    </sheetView>
  </sheetViews>
  <sheetFormatPr baseColWidth="10" defaultColWidth="10.85546875" defaultRowHeight="15" x14ac:dyDescent="0.25"/>
  <cols>
    <col min="1" max="1" width="3.7109375" style="12" customWidth="1"/>
    <col min="2" max="3" width="11.85546875" style="12" customWidth="1"/>
    <col min="4" max="4" width="27.28515625" style="12" customWidth="1"/>
    <col min="5" max="5" width="29.140625" style="12" customWidth="1"/>
    <col min="6" max="6" width="26.28515625" style="12" customWidth="1"/>
    <col min="7" max="7" width="5.42578125" style="12" customWidth="1"/>
    <col min="8" max="8" width="22.85546875" style="12" customWidth="1"/>
    <col min="9" max="16384" width="10.85546875" style="12"/>
  </cols>
  <sheetData>
    <row r="1" spans="1:14" ht="70.5" customHeight="1" x14ac:dyDescent="0.25"/>
    <row r="2" spans="1:14" ht="23.25" x14ac:dyDescent="0.35">
      <c r="A2" s="1"/>
      <c r="B2" s="2" t="s">
        <v>22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30.75" thickBot="1" x14ac:dyDescent="0.3">
      <c r="A4" s="1"/>
      <c r="B4" s="31" t="s">
        <v>1</v>
      </c>
      <c r="C4" s="27" t="s">
        <v>31</v>
      </c>
      <c r="D4" s="32" t="s">
        <v>33</v>
      </c>
      <c r="E4" s="32" t="s">
        <v>35</v>
      </c>
      <c r="F4" s="27" t="s">
        <v>34</v>
      </c>
      <c r="G4" s="1"/>
      <c r="H4" s="1"/>
      <c r="I4" s="1"/>
      <c r="J4" s="1"/>
      <c r="K4" s="1"/>
      <c r="L4" s="1"/>
      <c r="M4" s="1"/>
      <c r="N4" s="1"/>
    </row>
    <row r="5" spans="1:14" ht="15.75" thickBot="1" x14ac:dyDescent="0.3">
      <c r="A5" s="1"/>
      <c r="B5" s="25" t="s">
        <v>4</v>
      </c>
      <c r="C5" s="29"/>
      <c r="D5" s="10"/>
      <c r="E5" s="10"/>
      <c r="F5" s="34" t="str">
        <f>IF(D5="","",D5)</f>
        <v/>
      </c>
      <c r="G5" s="1"/>
      <c r="H5" s="1" t="s">
        <v>23</v>
      </c>
      <c r="I5" s="20">
        <f>D15</f>
        <v>0</v>
      </c>
      <c r="J5" s="1"/>
      <c r="K5" s="1"/>
      <c r="L5" s="1"/>
      <c r="M5" s="1"/>
      <c r="N5" s="1"/>
    </row>
    <row r="6" spans="1:14" ht="15.75" thickBot="1" x14ac:dyDescent="0.3">
      <c r="A6" s="1"/>
      <c r="B6" s="25" t="s">
        <v>6</v>
      </c>
      <c r="C6" s="33" t="str">
        <f>IF(C5="","",C5+1)</f>
        <v/>
      </c>
      <c r="D6" s="10"/>
      <c r="E6" s="10"/>
      <c r="F6" s="34" t="str">
        <f>IF(F5="","",F5-0.033)</f>
        <v/>
      </c>
      <c r="G6" s="1"/>
      <c r="H6" s="1" t="s">
        <v>24</v>
      </c>
      <c r="I6" s="20">
        <f>E15</f>
        <v>0</v>
      </c>
      <c r="J6" s="1"/>
      <c r="K6" s="1"/>
      <c r="L6" s="1"/>
      <c r="M6" s="1"/>
      <c r="N6" s="1"/>
    </row>
    <row r="7" spans="1:14" ht="15.75" thickBot="1" x14ac:dyDescent="0.3">
      <c r="A7" s="1"/>
      <c r="B7" s="25" t="s">
        <v>8</v>
      </c>
      <c r="C7" s="33" t="str">
        <f t="shared" ref="C7:C14" si="0">IF(C6="","",C6+1)</f>
        <v/>
      </c>
      <c r="D7" s="10"/>
      <c r="E7" s="10"/>
      <c r="F7" s="34" t="str">
        <f t="shared" ref="F7:F14" si="1">IF(F6="","",F6-0.033)</f>
        <v/>
      </c>
      <c r="G7" s="1"/>
      <c r="H7" s="13" t="s">
        <v>28</v>
      </c>
      <c r="I7" s="21" t="str">
        <f>IF(I5=0,"0",(I5*1)/I6)</f>
        <v>0</v>
      </c>
      <c r="J7" s="1"/>
      <c r="K7" s="1"/>
      <c r="L7" s="1"/>
      <c r="M7" s="1"/>
      <c r="N7" s="1"/>
    </row>
    <row r="8" spans="1:14" ht="15.75" thickBot="1" x14ac:dyDescent="0.3">
      <c r="A8" s="1"/>
      <c r="B8" s="25" t="s">
        <v>10</v>
      </c>
      <c r="C8" s="33" t="str">
        <f t="shared" si="0"/>
        <v/>
      </c>
      <c r="D8" s="10"/>
      <c r="E8" s="10"/>
      <c r="F8" s="34" t="str">
        <f t="shared" si="1"/>
        <v/>
      </c>
      <c r="G8" s="1"/>
      <c r="H8" s="1" t="s">
        <v>36</v>
      </c>
      <c r="I8" s="22">
        <f>(D5-D15)</f>
        <v>0</v>
      </c>
      <c r="J8" s="5" t="str">
        <f>IF(ISBLANK(D5),"",IF(I8&lt;0.3,"Óptima",IF(I8&lt;=0.6,"Media",IF(I8&gt;0.6,"Baja",""))))</f>
        <v/>
      </c>
      <c r="K8" s="1"/>
      <c r="L8" s="1"/>
      <c r="M8" s="1"/>
      <c r="N8" s="1"/>
    </row>
    <row r="9" spans="1:14" x14ac:dyDescent="0.25">
      <c r="A9" s="1"/>
      <c r="B9" s="25" t="s">
        <v>11</v>
      </c>
      <c r="C9" s="33" t="str">
        <f t="shared" si="0"/>
        <v/>
      </c>
      <c r="D9" s="10"/>
      <c r="E9" s="10"/>
      <c r="F9" s="34" t="str">
        <f t="shared" si="1"/>
        <v/>
      </c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25" t="s">
        <v>12</v>
      </c>
      <c r="C10" s="33" t="str">
        <f t="shared" si="0"/>
        <v/>
      </c>
      <c r="D10" s="10"/>
      <c r="E10" s="10"/>
      <c r="F10" s="34" t="str">
        <f t="shared" si="1"/>
        <v/>
      </c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25" t="s">
        <v>14</v>
      </c>
      <c r="C11" s="33" t="str">
        <f t="shared" si="0"/>
        <v/>
      </c>
      <c r="D11" s="10"/>
      <c r="E11" s="10"/>
      <c r="F11" s="34" t="str">
        <f t="shared" si="1"/>
        <v/>
      </c>
      <c r="G11" s="1"/>
      <c r="H11" s="6" t="s">
        <v>30</v>
      </c>
      <c r="I11" s="1"/>
      <c r="J11" s="1"/>
      <c r="K11" s="1"/>
      <c r="L11" s="1"/>
      <c r="M11" s="1"/>
      <c r="N11" s="1"/>
    </row>
    <row r="12" spans="1:14" x14ac:dyDescent="0.25">
      <c r="A12" s="1"/>
      <c r="B12" s="25" t="s">
        <v>16</v>
      </c>
      <c r="C12" s="33" t="str">
        <f t="shared" si="0"/>
        <v/>
      </c>
      <c r="D12" s="10"/>
      <c r="E12" s="10"/>
      <c r="F12" s="34" t="str">
        <f t="shared" si="1"/>
        <v/>
      </c>
      <c r="G12" s="1"/>
      <c r="H12" s="6" t="s">
        <v>25</v>
      </c>
      <c r="I12" s="1"/>
      <c r="J12" s="1"/>
      <c r="K12" s="1"/>
      <c r="L12" s="1"/>
      <c r="M12" s="1"/>
      <c r="N12" s="1"/>
    </row>
    <row r="13" spans="1:14" x14ac:dyDescent="0.25">
      <c r="A13" s="1"/>
      <c r="B13" s="25" t="s">
        <v>18</v>
      </c>
      <c r="C13" s="33" t="str">
        <f t="shared" si="0"/>
        <v/>
      </c>
      <c r="D13" s="10"/>
      <c r="E13" s="10"/>
      <c r="F13" s="34" t="str">
        <f t="shared" si="1"/>
        <v/>
      </c>
      <c r="G13" s="1"/>
      <c r="H13" s="6" t="s">
        <v>26</v>
      </c>
      <c r="I13" s="1"/>
      <c r="J13" s="1"/>
      <c r="K13" s="1"/>
      <c r="L13" s="1"/>
      <c r="M13" s="1"/>
      <c r="N13" s="1"/>
    </row>
    <row r="14" spans="1:14" ht="15.75" thickBot="1" x14ac:dyDescent="0.3">
      <c r="A14" s="1"/>
      <c r="B14" s="25" t="s">
        <v>19</v>
      </c>
      <c r="C14" s="33" t="str">
        <f t="shared" si="0"/>
        <v/>
      </c>
      <c r="D14" s="11"/>
      <c r="E14" s="11"/>
      <c r="F14" s="34" t="str">
        <f t="shared" si="1"/>
        <v/>
      </c>
      <c r="G14" s="1"/>
      <c r="H14" s="7"/>
      <c r="I14" s="1"/>
      <c r="J14" s="1"/>
      <c r="K14" s="1"/>
      <c r="L14" s="1"/>
      <c r="M14" s="1"/>
      <c r="N14" s="1"/>
    </row>
    <row r="15" spans="1:14" ht="15.75" thickBot="1" x14ac:dyDescent="0.3">
      <c r="A15" s="1"/>
      <c r="B15" s="26" t="s">
        <v>20</v>
      </c>
      <c r="C15" s="3"/>
      <c r="D15" s="18">
        <f>(D5+D6+D7+D8+D9+D10+D11+D12+D13+D14)/10</f>
        <v>0</v>
      </c>
      <c r="E15" s="19">
        <f>(E5+E6+E7+E8+E9+E10+E11+E12+E13+E14)/10</f>
        <v>0</v>
      </c>
      <c r="F15" s="35" t="str">
        <f>IF(D5="","0.00",(F5+F6+F7+F8+F9+F10+F11+F12+F13+F14)/10)</f>
        <v>0.00</v>
      </c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 t="s">
        <v>27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G19" s="1"/>
      <c r="H19" s="1"/>
      <c r="I19" s="1"/>
    </row>
  </sheetData>
  <sheetProtection algorithmName="SHA-512" hashValue="ZgYcYTni92nk9OP5NDWxixV0rNVRSAguoT3TX/YfbUBeZ9bh7bSM9a4jGjbkr09EyPZ2qkrZzU2ffVDAYDSkKA==" saltValue="mlr105R/z19w63NzN5rX1w==" spinCount="100000" sheet="1" objects="1" scenarios="1"/>
  <pageMargins left="0.7" right="0.7" top="0.75" bottom="0.75" header="0.3" footer="0.3"/>
  <pageSetup orientation="portrait" r:id="rId1"/>
  <ignoredErrors>
    <ignoredError sqref="F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4AB9C594770941AA84F745B1024DFA" ma:contentTypeVersion="11" ma:contentTypeDescription="Create a new document." ma:contentTypeScope="" ma:versionID="0af55a3ed546cb93790a00b23e7c7b9a">
  <xsd:schema xmlns:xsd="http://www.w3.org/2001/XMLSchema" xmlns:xs="http://www.w3.org/2001/XMLSchema" xmlns:p="http://schemas.microsoft.com/office/2006/metadata/properties" xmlns:ns3="73cded30-6a82-4f18-9972-f6983f9dd447" xmlns:ns4="b512a7e7-ae93-42e1-8929-3c2876c8aa1d" targetNamespace="http://schemas.microsoft.com/office/2006/metadata/properties" ma:root="true" ma:fieldsID="b6bb54ebebc7b09a9a9b36904ca6e692" ns3:_="" ns4:_="">
    <xsd:import namespace="73cded30-6a82-4f18-9972-f6983f9dd447"/>
    <xsd:import namespace="b512a7e7-ae93-42e1-8929-3c2876c8aa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ded30-6a82-4f18-9972-f6983f9dd4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2a7e7-ae93-42e1-8929-3c2876c8aa1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E9D75A-88FF-42D9-A6D7-9FCA2DCFFBB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b512a7e7-ae93-42e1-8929-3c2876c8aa1d"/>
    <ds:schemaRef ds:uri="73cded30-6a82-4f18-9972-f6983f9dd44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8471F9F-2A24-4C97-8DD1-CD87EF0EF7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91A4C0-42B4-4723-BF0E-9029113A00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ded30-6a82-4f18-9972-f6983f9dd447"/>
    <ds:schemaRef ds:uri="b512a7e7-ae93-42e1-8929-3c2876c8aa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Puesta</vt:lpstr>
      <vt:lpstr>Masa Huevo</vt:lpstr>
    </vt:vector>
  </TitlesOfParts>
  <Company>Nutreco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Fuster Monzo</dc:creator>
  <cp:lastModifiedBy>Roger Caudet Olmos</cp:lastModifiedBy>
  <dcterms:created xsi:type="dcterms:W3CDTF">2020-05-28T14:16:16Z</dcterms:created>
  <dcterms:modified xsi:type="dcterms:W3CDTF">2022-11-07T13:55:27Z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0x010100AC4AB9C594770941AA84F745B1024DFA</vt:lpwstr>
  </property>
</Properties>
</file>